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8_{7967C6A3-EB9D-4EA5-B483-B59F32E0ADB8}" xr6:coauthVersionLast="47" xr6:coauthVersionMax="47" xr10:uidLastSave="{00000000-0000-0000-0000-000000000000}"/>
  <bookViews>
    <workbookView xWindow="28680" yWindow="-120" windowWidth="29040" windowHeight="15720" xr2:uid="{74350B2D-513E-4F65-983E-036845809A8D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K2" i="2"/>
  <c r="Q2" i="2"/>
  <c r="R2" i="2"/>
  <c r="S2" i="2"/>
  <c r="I3" i="2"/>
  <c r="I12" i="2" s="1"/>
  <c r="K3" i="2"/>
  <c r="Q3" i="2"/>
  <c r="R3" i="2"/>
  <c r="S3" i="2"/>
  <c r="I4" i="2"/>
  <c r="K4" i="2"/>
  <c r="Q4" i="2" s="1"/>
  <c r="I15" i="2"/>
  <c r="K15" i="2"/>
  <c r="Q15" i="2" s="1"/>
  <c r="R15" i="2"/>
  <c r="S15" i="2"/>
  <c r="I16" i="2"/>
  <c r="K16" i="2"/>
  <c r="S16" i="2" s="1"/>
  <c r="Q16" i="2"/>
  <c r="R16" i="2"/>
  <c r="I7" i="2"/>
  <c r="K7" i="2"/>
  <c r="Q7" i="2"/>
  <c r="R7" i="2"/>
  <c r="S7" i="2"/>
  <c r="I8" i="2"/>
  <c r="K8" i="2"/>
  <c r="Q8" i="2"/>
  <c r="R8" i="2"/>
  <c r="S8" i="2"/>
  <c r="I9" i="2"/>
  <c r="K9" i="2"/>
  <c r="Q9" i="2" s="1"/>
  <c r="R9" i="2"/>
  <c r="S9" i="2"/>
  <c r="D10" i="2"/>
  <c r="G10" i="2"/>
  <c r="H10" i="2"/>
  <c r="I11" i="2" s="1"/>
  <c r="J10" i="2"/>
  <c r="L10" i="2"/>
  <c r="M10" i="2"/>
  <c r="O10" i="2"/>
  <c r="P10" i="2"/>
  <c r="K10" i="2" l="1"/>
  <c r="S4" i="2"/>
  <c r="R4" i="2"/>
  <c r="M12" i="2" l="1"/>
  <c r="P12" i="2"/>
  <c r="S12" i="2"/>
</calcChain>
</file>

<file path=xl/sharedStrings.xml><?xml version="1.0" encoding="utf-8"?>
<sst xmlns="http://schemas.openxmlformats.org/spreadsheetml/2006/main" count="120" uniqueCount="78">
  <si>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</si>
  <si>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</si>
  <si>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</si>
  <si>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</si>
  <si>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</si>
  <si>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</si>
  <si>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</si>
  <si>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</si>
  <si>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</si>
  <si>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</si>
  <si>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</si>
  <si>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</si>
  <si>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</si>
  <si>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</si>
  <si>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</si>
  <si>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</si>
  <si>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</si>
  <si>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</si>
  <si>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</si>
  <si>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</si>
  <si>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</si>
  <si>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</si>
  <si>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</si>
  <si>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</si>
  <si>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</si>
  <si>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</si>
  <si>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</si>
  <si>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</si>
  <si>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</si>
  <si>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</si>
  <si>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</si>
  <si>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</si>
  <si>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</si>
  <si>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</si>
  <si>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</si>
  <si>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</si>
  <si>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</si>
  <si>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</si>
  <si>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</si>
  <si>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</si>
  <si>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</si>
  <si>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</si>
  <si>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</si>
  <si>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</si>
  <si>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003-002-015-0200</t>
  </si>
  <si>
    <t>LC</t>
  </si>
  <si>
    <t>03-ARM'S LENGTH</t>
  </si>
  <si>
    <t>4000</t>
  </si>
  <si>
    <t>L238/P431</t>
  </si>
  <si>
    <t>003-002-014-0200</t>
  </si>
  <si>
    <t>4099 CONV SWAMP LAND TABLE</t>
  </si>
  <si>
    <t>NOT INSPECTED</t>
  </si>
  <si>
    <t>402</t>
  </si>
  <si>
    <t>003-002-029-0200</t>
  </si>
  <si>
    <t>WD</t>
  </si>
  <si>
    <t>L235/P98</t>
  </si>
  <si>
    <t>003-002-029-0700</t>
  </si>
  <si>
    <t>L237/P3</t>
  </si>
  <si>
    <t>003-003-002-2900</t>
  </si>
  <si>
    <t>L234/P869</t>
  </si>
  <si>
    <t>003-003-027-1300</t>
  </si>
  <si>
    <t>L233./P834</t>
  </si>
  <si>
    <t>003-007-028-0700</t>
  </si>
  <si>
    <t>L234/P699</t>
  </si>
  <si>
    <t>003-008-015-0250</t>
  </si>
  <si>
    <t>DUCK LAKE TR</t>
  </si>
  <si>
    <t>4100</t>
  </si>
  <si>
    <t>L235/P216</t>
  </si>
  <si>
    <t>003-009-014-0300</t>
  </si>
  <si>
    <t>L239/P103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</si>
  <si>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</si>
  <si>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</si>
  <si>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</si>
  <si>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</si>
  <si>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</si>
  <si>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</si>
  <si>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</si>
  <si>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Swamp-Limited Utility Vacant Land Analysis.  2026 rate is $520 per acre.  2025 Rate was $300 per acre.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</si>
</sst>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5112D-5D09-446D-A8AD-864FD3B82183}">
  <dimension ref="A1:BL16"/>
  <sheetViews>
    <sheetView tabSelected="1" workbookViewId="0">
      <selection activeCell="C13" sqref="C13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44</v>
      </c>
      <c r="C2" s="24">
        <v>45434</v>
      </c>
      <c r="D2" s="14">
        <v>120000</v>
      </c>
      <c r="E2" t="s">
        <v>45</v>
      </c>
      <c r="F2" t="s">
        <v>46</v>
      </c>
      <c r="G2" s="14">
        <v>120000</v>
      </c>
      <c r="H2" s="14">
        <v>34400</v>
      </c>
      <c r="I2" s="19">
        <f>H2/G2*100</f>
        <v>28.666666666666668</v>
      </c>
      <c r="J2" s="14">
        <v>68728</v>
      </c>
      <c r="K2" s="14">
        <f>G2-0</f>
        <v>120000</v>
      </c>
      <c r="L2" s="14">
        <v>68728</v>
      </c>
      <c r="M2" s="29">
        <v>0</v>
      </c>
      <c r="N2" s="33">
        <v>0</v>
      </c>
      <c r="O2" s="38">
        <v>190.91</v>
      </c>
      <c r="P2" s="38">
        <v>80</v>
      </c>
      <c r="Q2" s="14" t="e">
        <f>K2/M2</f>
        <v>#DIV/0!</v>
      </c>
      <c r="R2" s="14">
        <f>K2/O2</f>
        <v>628.56843538840292</v>
      </c>
      <c r="S2" s="43">
        <f>K2/O2/43560</f>
        <v>1.4429945715987212E-2</v>
      </c>
      <c r="T2" s="38">
        <v>0</v>
      </c>
      <c r="U2" s="5" t="s">
        <v>47</v>
      </c>
      <c r="V2" t="s">
        <v>48</v>
      </c>
      <c r="W2" t="s">
        <v>49</v>
      </c>
      <c r="X2" t="s">
        <v>50</v>
      </c>
      <c r="Y2">
        <v>0</v>
      </c>
      <c r="Z2">
        <v>0</v>
      </c>
      <c r="AA2" t="s">
        <v>51</v>
      </c>
      <c r="AC2" s="6" t="s">
        <v>52</v>
      </c>
      <c r="AL2" s="2"/>
      <c r="BC2" s="2"/>
      <c r="BE2" s="2"/>
    </row>
    <row r="3" spans="1:64" x14ac:dyDescent="0.25">
      <c r="A3" t="s">
        <v>53</v>
      </c>
      <c r="C3" s="24">
        <v>45190</v>
      </c>
      <c r="D3" s="14">
        <v>5000</v>
      </c>
      <c r="E3" t="s">
        <v>54</v>
      </c>
      <c r="F3" t="s">
        <v>46</v>
      </c>
      <c r="G3" s="14">
        <v>5000</v>
      </c>
      <c r="H3" s="14">
        <v>9500</v>
      </c>
      <c r="I3" s="19">
        <f>H3/G3*100</f>
        <v>190</v>
      </c>
      <c r="J3" s="14">
        <v>12000</v>
      </c>
      <c r="K3" s="14">
        <f>G3-0</f>
        <v>5000</v>
      </c>
      <c r="L3" s="14">
        <v>12000</v>
      </c>
      <c r="M3" s="29">
        <v>0</v>
      </c>
      <c r="N3" s="33">
        <v>0</v>
      </c>
      <c r="O3" s="38">
        <v>40</v>
      </c>
      <c r="P3" s="38">
        <v>40</v>
      </c>
      <c r="Q3" s="14" t="e">
        <f>K3/M3</f>
        <v>#DIV/0!</v>
      </c>
      <c r="R3" s="14">
        <f>K3/O3</f>
        <v>125</v>
      </c>
      <c r="S3" s="43">
        <f>K3/O3/43560</f>
        <v>2.8696051423324149E-3</v>
      </c>
      <c r="T3" s="38">
        <v>0</v>
      </c>
      <c r="U3" s="5" t="s">
        <v>47</v>
      </c>
      <c r="V3" t="s">
        <v>55</v>
      </c>
      <c r="X3" t="s">
        <v>50</v>
      </c>
      <c r="Y3">
        <v>0</v>
      </c>
      <c r="Z3">
        <v>0</v>
      </c>
      <c r="AA3" t="s">
        <v>51</v>
      </c>
      <c r="AC3" s="6" t="s">
        <v>52</v>
      </c>
    </row>
    <row r="4" spans="1:64" x14ac:dyDescent="0.25">
      <c r="A4" t="s">
        <v>56</v>
      </c>
      <c r="C4" s="24">
        <v>45307</v>
      </c>
      <c r="D4" s="14">
        <v>14000</v>
      </c>
      <c r="E4" t="s">
        <v>54</v>
      </c>
      <c r="F4" t="s">
        <v>46</v>
      </c>
      <c r="G4" s="14">
        <v>14000</v>
      </c>
      <c r="H4" s="14">
        <v>9500</v>
      </c>
      <c r="I4" s="19">
        <f>H4/G4*100</f>
        <v>67.857142857142861</v>
      </c>
      <c r="J4" s="14">
        <v>12000</v>
      </c>
      <c r="K4" s="14">
        <f>G4-0</f>
        <v>14000</v>
      </c>
      <c r="L4" s="14">
        <v>12000</v>
      </c>
      <c r="M4" s="29">
        <v>0</v>
      </c>
      <c r="N4" s="33">
        <v>0</v>
      </c>
      <c r="O4" s="38">
        <v>40</v>
      </c>
      <c r="P4" s="38">
        <v>40</v>
      </c>
      <c r="Q4" s="14" t="e">
        <f>K4/M4</f>
        <v>#DIV/0!</v>
      </c>
      <c r="R4" s="14">
        <f>K4/O4</f>
        <v>350</v>
      </c>
      <c r="S4" s="43">
        <f>K4/O4/43560</f>
        <v>8.034894398530763E-3</v>
      </c>
      <c r="T4" s="38">
        <v>0</v>
      </c>
      <c r="U4" s="5" t="s">
        <v>47</v>
      </c>
      <c r="V4" t="s">
        <v>57</v>
      </c>
      <c r="X4" t="s">
        <v>50</v>
      </c>
      <c r="Y4">
        <v>0</v>
      </c>
      <c r="Z4">
        <v>0</v>
      </c>
      <c r="AA4" t="s">
        <v>51</v>
      </c>
      <c r="AC4" s="6" t="s">
        <v>52</v>
      </c>
    </row>
    <row r="7" spans="1:64" x14ac:dyDescent="0.25">
      <c r="A7" t="s">
        <v>62</v>
      </c>
      <c r="C7" s="24">
        <v>45152</v>
      </c>
      <c r="D7" s="14">
        <v>20000</v>
      </c>
      <c r="E7" t="s">
        <v>54</v>
      </c>
      <c r="F7" t="s">
        <v>46</v>
      </c>
      <c r="G7" s="14">
        <v>20000</v>
      </c>
      <c r="H7" s="14">
        <v>9500</v>
      </c>
      <c r="I7" s="19">
        <f>H7/G7*100</f>
        <v>47.5</v>
      </c>
      <c r="J7" s="14">
        <v>12000</v>
      </c>
      <c r="K7" s="14">
        <f>G7-0</f>
        <v>20000</v>
      </c>
      <c r="L7" s="14">
        <v>12000</v>
      </c>
      <c r="M7" s="29">
        <v>0</v>
      </c>
      <c r="N7" s="33">
        <v>0</v>
      </c>
      <c r="O7" s="38">
        <v>40</v>
      </c>
      <c r="P7" s="38">
        <v>40</v>
      </c>
      <c r="Q7" s="14" t="e">
        <f>K7/M7</f>
        <v>#DIV/0!</v>
      </c>
      <c r="R7" s="14">
        <f>K7/O7</f>
        <v>500</v>
      </c>
      <c r="S7" s="43">
        <f>K7/O7/43560</f>
        <v>1.1478420569329659E-2</v>
      </c>
      <c r="T7" s="38">
        <v>0</v>
      </c>
      <c r="U7" s="5" t="s">
        <v>47</v>
      </c>
      <c r="V7" t="s">
        <v>63</v>
      </c>
      <c r="X7" t="s">
        <v>50</v>
      </c>
      <c r="Y7">
        <v>0</v>
      </c>
      <c r="Z7">
        <v>0</v>
      </c>
      <c r="AA7" t="s">
        <v>51</v>
      </c>
      <c r="AC7" s="6" t="s">
        <v>52</v>
      </c>
    </row>
    <row r="8" spans="1:64" x14ac:dyDescent="0.25">
      <c r="A8" t="s">
        <v>64</v>
      </c>
      <c r="B8" t="s">
        <v>65</v>
      </c>
      <c r="C8" s="24">
        <v>45197</v>
      </c>
      <c r="D8" s="14">
        <v>55000</v>
      </c>
      <c r="E8" t="s">
        <v>54</v>
      </c>
      <c r="F8" t="s">
        <v>46</v>
      </c>
      <c r="G8" s="14">
        <v>55000</v>
      </c>
      <c r="H8" s="14">
        <v>0</v>
      </c>
      <c r="I8" s="19">
        <f>H8/G8*100</f>
        <v>0</v>
      </c>
      <c r="J8" s="14">
        <v>24000</v>
      </c>
      <c r="K8" s="14">
        <f>G8-0</f>
        <v>55000</v>
      </c>
      <c r="L8" s="14">
        <v>24000</v>
      </c>
      <c r="M8" s="29">
        <v>0</v>
      </c>
      <c r="N8" s="33">
        <v>0</v>
      </c>
      <c r="O8" s="38">
        <v>80</v>
      </c>
      <c r="P8" s="38">
        <v>80</v>
      </c>
      <c r="Q8" s="14" t="e">
        <f>K8/M8</f>
        <v>#DIV/0!</v>
      </c>
      <c r="R8" s="14">
        <f>K8/O8</f>
        <v>687.5</v>
      </c>
      <c r="S8" s="43">
        <f>K8/O8/43560</f>
        <v>1.5782828282828284E-2</v>
      </c>
      <c r="T8" s="38">
        <v>0</v>
      </c>
      <c r="U8" s="5" t="s">
        <v>66</v>
      </c>
      <c r="V8" t="s">
        <v>67</v>
      </c>
      <c r="X8" t="s">
        <v>50</v>
      </c>
      <c r="Y8">
        <v>0</v>
      </c>
      <c r="Z8">
        <v>0</v>
      </c>
      <c r="AA8" t="s">
        <v>51</v>
      </c>
      <c r="AC8" s="6" t="s">
        <v>52</v>
      </c>
    </row>
    <row r="9" spans="1:64" ht="15.75" thickBot="1" x14ac:dyDescent="0.3">
      <c r="A9" t="s">
        <v>68</v>
      </c>
      <c r="C9" s="24">
        <v>45503</v>
      </c>
      <c r="D9" s="14">
        <v>10000</v>
      </c>
      <c r="E9" t="s">
        <v>54</v>
      </c>
      <c r="F9" t="s">
        <v>46</v>
      </c>
      <c r="G9" s="14">
        <v>10000</v>
      </c>
      <c r="H9" s="14">
        <v>7200</v>
      </c>
      <c r="I9" s="19">
        <f>H9/G9*100</f>
        <v>72</v>
      </c>
      <c r="J9" s="14">
        <v>12000</v>
      </c>
      <c r="K9" s="14">
        <f>G9-0</f>
        <v>10000</v>
      </c>
      <c r="L9" s="14">
        <v>12000</v>
      </c>
      <c r="M9" s="29">
        <v>0</v>
      </c>
      <c r="N9" s="33">
        <v>0</v>
      </c>
      <c r="O9" s="38">
        <v>40</v>
      </c>
      <c r="P9" s="38">
        <v>40</v>
      </c>
      <c r="Q9" s="14" t="e">
        <f>K9/M9</f>
        <v>#DIV/0!</v>
      </c>
      <c r="R9" s="14">
        <f>K9/O9</f>
        <v>250</v>
      </c>
      <c r="S9" s="43">
        <f>K9/O9/43560</f>
        <v>5.7392102846648297E-3</v>
      </c>
      <c r="T9" s="38">
        <v>0</v>
      </c>
      <c r="U9" s="5" t="s">
        <v>66</v>
      </c>
      <c r="V9" t="s">
        <v>69</v>
      </c>
      <c r="X9" t="s">
        <v>50</v>
      </c>
      <c r="Y9">
        <v>0</v>
      </c>
      <c r="Z9">
        <v>0</v>
      </c>
      <c r="AA9" t="s">
        <v>51</v>
      </c>
      <c r="AC9" s="6" t="s">
        <v>52</v>
      </c>
    </row>
    <row r="10" spans="1:64" ht="15.75" thickTop="1" x14ac:dyDescent="0.25">
      <c r="A10" s="7"/>
      <c r="B10" s="7"/>
      <c r="C10" s="25" t="s">
        <v>70</v>
      </c>
      <c r="D10" s="15">
        <f>+SUM(D2:D9)</f>
        <v>224000</v>
      </c>
      <c r="E10" s="7"/>
      <c r="F10" s="7"/>
      <c r="G10" s="15">
        <f>+SUM(G2:G9)</f>
        <v>224000</v>
      </c>
      <c r="H10" s="15">
        <f>+SUM(H2:H9)</f>
        <v>70100</v>
      </c>
      <c r="I10" s="20"/>
      <c r="J10" s="15">
        <f>+SUM(J2:J9)</f>
        <v>140728</v>
      </c>
      <c r="K10" s="15">
        <f>+SUM(K2:K9)</f>
        <v>224000</v>
      </c>
      <c r="L10" s="15">
        <f>+SUM(L2:L9)</f>
        <v>140728</v>
      </c>
      <c r="M10" s="30">
        <f>+SUM(M2:M9)</f>
        <v>0</v>
      </c>
      <c r="N10" s="34"/>
      <c r="O10" s="39">
        <f>+SUM(O2:O9)</f>
        <v>430.90999999999997</v>
      </c>
      <c r="P10" s="39">
        <f>+SUM(P2:P9)</f>
        <v>320</v>
      </c>
      <c r="Q10" s="15"/>
      <c r="R10" s="15"/>
      <c r="S10" s="44"/>
      <c r="T10" s="39"/>
      <c r="U10" s="8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</row>
    <row r="11" spans="1:64" x14ac:dyDescent="0.25">
      <c r="A11" s="9"/>
      <c r="B11" s="9"/>
      <c r="C11" s="26"/>
      <c r="D11" s="16"/>
      <c r="E11" s="9"/>
      <c r="F11" s="9"/>
      <c r="G11" s="16"/>
      <c r="H11" s="16" t="s">
        <v>71</v>
      </c>
      <c r="I11" s="21">
        <f>H10/G10*100</f>
        <v>31.294642857142858</v>
      </c>
      <c r="J11" s="16"/>
      <c r="K11" s="16"/>
      <c r="L11" s="16" t="s">
        <v>72</v>
      </c>
      <c r="M11" s="31"/>
      <c r="N11" s="35"/>
      <c r="O11" s="40" t="s">
        <v>72</v>
      </c>
      <c r="P11" s="40"/>
      <c r="Q11" s="16"/>
      <c r="R11" s="16" t="s">
        <v>72</v>
      </c>
      <c r="S11" s="45"/>
      <c r="T11" s="40"/>
      <c r="U11" s="10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</row>
    <row r="12" spans="1:64" x14ac:dyDescent="0.25">
      <c r="A12" s="11"/>
      <c r="B12" s="11"/>
      <c r="C12" s="27"/>
      <c r="D12" s="17"/>
      <c r="E12" s="11"/>
      <c r="F12" s="11"/>
      <c r="G12" s="17"/>
      <c r="H12" s="17" t="s">
        <v>73</v>
      </c>
      <c r="I12" s="22">
        <f>STDEV(I2:I9)</f>
        <v>65.560248064114816</v>
      </c>
      <c r="J12" s="17"/>
      <c r="K12" s="17"/>
      <c r="L12" s="17" t="s">
        <v>74</v>
      </c>
      <c r="M12" s="47" t="e">
        <f>K10/M10</f>
        <v>#DIV/0!</v>
      </c>
      <c r="N12" s="36"/>
      <c r="O12" s="41" t="s">
        <v>75</v>
      </c>
      <c r="P12" s="41">
        <f>K10/O10</f>
        <v>519.83012694066053</v>
      </c>
      <c r="Q12" s="17"/>
      <c r="R12" s="17" t="s">
        <v>76</v>
      </c>
      <c r="S12" s="46">
        <f>K10/O10/43560</f>
        <v>1.1933657643265852E-2</v>
      </c>
      <c r="T12" s="41"/>
      <c r="U12" s="12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</row>
    <row r="13" spans="1:64" x14ac:dyDescent="0.25">
      <c r="A13" t="s">
        <v>77</v>
      </c>
    </row>
    <row r="15" spans="1:64" x14ac:dyDescent="0.25">
      <c r="A15" t="s">
        <v>58</v>
      </c>
      <c r="C15" s="24">
        <v>45170</v>
      </c>
      <c r="D15" s="14">
        <v>165000</v>
      </c>
      <c r="E15" t="s">
        <v>54</v>
      </c>
      <c r="F15" t="s">
        <v>46</v>
      </c>
      <c r="G15" s="14">
        <v>165000</v>
      </c>
      <c r="H15" s="14">
        <v>19000</v>
      </c>
      <c r="I15" s="19">
        <f>H15/G15*100</f>
        <v>11.515151515151516</v>
      </c>
      <c r="J15" s="14">
        <v>24000</v>
      </c>
      <c r="K15" s="14">
        <f>G15-0</f>
        <v>165000</v>
      </c>
      <c r="L15" s="14">
        <v>24000</v>
      </c>
      <c r="M15" s="29">
        <v>0</v>
      </c>
      <c r="N15" s="33">
        <v>0</v>
      </c>
      <c r="O15" s="38">
        <v>80</v>
      </c>
      <c r="P15" s="38">
        <v>80</v>
      </c>
      <c r="Q15" s="14" t="e">
        <f>K15/M15</f>
        <v>#DIV/0!</v>
      </c>
      <c r="R15" s="14">
        <f>K15/O15</f>
        <v>2062.5</v>
      </c>
      <c r="S15" s="43">
        <f>K15/O15/43560</f>
        <v>4.7348484848484848E-2</v>
      </c>
      <c r="T15" s="38">
        <v>0</v>
      </c>
      <c r="U15" s="5" t="s">
        <v>47</v>
      </c>
      <c r="V15" t="s">
        <v>59</v>
      </c>
      <c r="X15" t="s">
        <v>50</v>
      </c>
      <c r="Y15">
        <v>0</v>
      </c>
      <c r="Z15">
        <v>1</v>
      </c>
      <c r="AA15" t="s">
        <v>51</v>
      </c>
      <c r="AC15" s="6" t="s">
        <v>52</v>
      </c>
    </row>
    <row r="16" spans="1:64" x14ac:dyDescent="0.25">
      <c r="A16" t="s">
        <v>60</v>
      </c>
      <c r="C16" s="24">
        <v>45086</v>
      </c>
      <c r="D16" s="14">
        <v>35000</v>
      </c>
      <c r="E16" t="s">
        <v>54</v>
      </c>
      <c r="F16" t="s">
        <v>46</v>
      </c>
      <c r="G16" s="14">
        <v>35000</v>
      </c>
      <c r="H16" s="14">
        <v>8200</v>
      </c>
      <c r="I16" s="19">
        <f>H16/G16*100</f>
        <v>23.428571428571431</v>
      </c>
      <c r="J16" s="14">
        <v>10308</v>
      </c>
      <c r="K16" s="14">
        <f>G16-0</f>
        <v>35000</v>
      </c>
      <c r="L16" s="14">
        <v>10308</v>
      </c>
      <c r="M16" s="29">
        <v>0</v>
      </c>
      <c r="N16" s="33">
        <v>0</v>
      </c>
      <c r="O16" s="38">
        <v>34.36</v>
      </c>
      <c r="P16" s="38">
        <v>34.36</v>
      </c>
      <c r="Q16" s="14" t="e">
        <f>K16/M16</f>
        <v>#DIV/0!</v>
      </c>
      <c r="R16" s="14">
        <f>K16/O16</f>
        <v>1018.6263096623982</v>
      </c>
      <c r="S16" s="43">
        <f>K16/O16/43560</f>
        <v>2.3384442370578469E-2</v>
      </c>
      <c r="T16" s="38">
        <v>0</v>
      </c>
      <c r="U16" s="5" t="s">
        <v>47</v>
      </c>
      <c r="V16" t="s">
        <v>61</v>
      </c>
      <c r="X16" t="s">
        <v>50</v>
      </c>
      <c r="Y16">
        <v>0</v>
      </c>
      <c r="Z16">
        <v>0</v>
      </c>
      <c r="AA16" t="s">
        <v>51</v>
      </c>
      <c r="AC16" s="6" t="s">
        <v>52</v>
      </c>
    </row>
  </sheetData>
  <conditionalFormatting sqref="A2:AR4 A7:AR9 AD5:AR6 A15:AC1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DF807-3FAE-4647-9A72-C598F1311D5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2026-02-12T23:04:25Z</dcterms:created>
  <dcterms:modified xsi:type="dcterms:W3CDTF">2026-02-12T23:15:35Z</dcterms:modified>
</cp:coreProperties>
</file>